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ric/Documents/site/duke/COURS/3EME/TITRE 04-EPI LA VOITURE ELECTRIQUE POLLUTION OU SOLUTION/VE4a-COUT UTILISATION/"/>
    </mc:Choice>
  </mc:AlternateContent>
  <xr:revisionPtr revIDLastSave="0" documentId="13_ncr:1_{A78E4C2D-7111-D04F-839F-734A51AF1A7A}" xr6:coauthVersionLast="47" xr6:coauthVersionMax="47" xr10:uidLastSave="{00000000-0000-0000-0000-000000000000}"/>
  <bookViews>
    <workbookView xWindow="4440" yWindow="760" windowWidth="25800" windowHeight="17820" activeTab="1" xr2:uid="{A47223F1-7D4E-CB40-912C-18216D7FAB78}"/>
  </bookViews>
  <sheets>
    <sheet name="calculs (2)" sheetId="4" r:id="rId1"/>
    <sheet name="calculs" sheetId="1" r:id="rId2"/>
    <sheet name="ecr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D23" i="4"/>
  <c r="C23" i="4"/>
  <c r="B23" i="4"/>
  <c r="E13" i="4"/>
  <c r="E14" i="4" s="1"/>
  <c r="D13" i="4"/>
  <c r="D14" i="4" s="1"/>
  <c r="C13" i="4"/>
  <c r="C14" i="4" s="1"/>
  <c r="B13" i="4"/>
  <c r="B14" i="4" s="1"/>
  <c r="E5" i="4"/>
  <c r="E6" i="4" s="1"/>
  <c r="E7" i="4" s="1"/>
  <c r="E8" i="4" s="1"/>
  <c r="D5" i="4"/>
  <c r="D6" i="4" s="1"/>
  <c r="D7" i="4" s="1"/>
  <c r="D8" i="4" s="1"/>
  <c r="C5" i="4"/>
  <c r="C6" i="4" s="1"/>
  <c r="C7" i="4" s="1"/>
  <c r="C8" i="4" s="1"/>
  <c r="B5" i="4"/>
  <c r="B6" i="4" s="1"/>
  <c r="B7" i="4" s="1"/>
  <c r="B8" i="4" s="1"/>
  <c r="E4" i="4"/>
  <c r="D4" i="4"/>
  <c r="C4" i="4"/>
  <c r="B4" i="4"/>
  <c r="E13" i="1"/>
  <c r="D13" i="1"/>
  <c r="C13" i="1"/>
  <c r="B13" i="1"/>
  <c r="E4" i="1"/>
  <c r="D4" i="1"/>
  <c r="C4" i="1"/>
  <c r="B4" i="1"/>
  <c r="C19" i="4" l="1"/>
  <c r="C15" i="4"/>
  <c r="B19" i="4"/>
  <c r="B15" i="4"/>
  <c r="D19" i="4"/>
  <c r="D15" i="4"/>
  <c r="E19" i="4"/>
  <c r="E15" i="4"/>
  <c r="E20" i="4" l="1"/>
  <c r="E16" i="4"/>
  <c r="B20" i="4"/>
  <c r="B16" i="4"/>
  <c r="C20" i="4"/>
  <c r="C16" i="4"/>
  <c r="D20" i="4"/>
  <c r="D16" i="4"/>
  <c r="D21" i="4" l="1"/>
  <c r="D17" i="4"/>
  <c r="D22" i="4" s="1"/>
  <c r="D25" i="4" s="1"/>
  <c r="C21" i="4"/>
  <c r="C17" i="4"/>
  <c r="C22" i="4" s="1"/>
  <c r="C25" i="4" s="1"/>
  <c r="B21" i="4"/>
  <c r="B17" i="4"/>
  <c r="B22" i="4" s="1"/>
  <c r="B25" i="4" s="1"/>
  <c r="E21" i="4"/>
  <c r="E17" i="4"/>
  <c r="E22" i="4" s="1"/>
  <c r="E25" i="4" s="1"/>
</calcChain>
</file>

<file path=xl/sharedStrings.xml><?xml version="1.0" encoding="utf-8"?>
<sst xmlns="http://schemas.openxmlformats.org/spreadsheetml/2006/main" count="85" uniqueCount="49">
  <si>
    <t>3008 SR</t>
  </si>
  <si>
    <t>TESLA 3 Prop</t>
  </si>
  <si>
    <t>CASTILLON</t>
  </si>
  <si>
    <t>BORDEAUX</t>
  </si>
  <si>
    <t>x</t>
  </si>
  <si>
    <t>DEPART (%)</t>
  </si>
  <si>
    <t>DISTANCE (km)</t>
  </si>
  <si>
    <t>X</t>
  </si>
  <si>
    <t>ARRIVEE %</t>
  </si>
  <si>
    <t xml:space="preserve">Nombre d'A/R avec 100% de batterie </t>
  </si>
  <si>
    <t>% consommé pour un A/R 90%</t>
  </si>
  <si>
    <t>Km maximum réels</t>
  </si>
  <si>
    <t>TESLA Autonomie : 410km</t>
  </si>
  <si>
    <t>kWh consommés</t>
  </si>
  <si>
    <t>"=C2-B4</t>
  </si>
  <si>
    <t>"=100/B5</t>
  </si>
  <si>
    <t>"=D5*B6</t>
  </si>
  <si>
    <t>Citroen C3</t>
  </si>
  <si>
    <t xml:space="preserve">CLIO </t>
  </si>
  <si>
    <t>Peugeot 508 GT</t>
  </si>
  <si>
    <t>ELECTRIQUE</t>
  </si>
  <si>
    <t>THERMIQUE</t>
  </si>
  <si>
    <t>PRIX BASE</t>
  </si>
  <si>
    <t>PRIX   BASE</t>
  </si>
  <si>
    <t>3008 Hybride</t>
  </si>
  <si>
    <t>Duré amortissement</t>
  </si>
  <si>
    <r>
      <rPr>
        <b/>
        <sz val="12"/>
        <color theme="1"/>
        <rFont val="Aptos Narrow"/>
        <scheme val="minor"/>
      </rPr>
      <t>Consommation</t>
    </r>
    <r>
      <rPr>
        <sz val="12"/>
        <color theme="1"/>
        <rFont val="Aptos Narrow"/>
        <scheme val="minor"/>
      </rPr>
      <t xml:space="preserve">  ABRP 100km </t>
    </r>
  </si>
  <si>
    <r>
      <rPr>
        <b/>
        <sz val="12"/>
        <color theme="1"/>
        <rFont val="Aptos Narrow"/>
        <scheme val="minor"/>
      </rPr>
      <t>Consommation</t>
    </r>
    <r>
      <rPr>
        <sz val="12"/>
        <color theme="1"/>
        <rFont val="Aptos Narrow"/>
        <scheme val="minor"/>
      </rPr>
      <t xml:space="preserve"> Litre /100</t>
    </r>
  </si>
  <si>
    <t>TARIF EDF</t>
  </si>
  <si>
    <t>TARIF ESSENCE</t>
  </si>
  <si>
    <r>
      <t xml:space="preserve">Tarif  </t>
    </r>
    <r>
      <rPr>
        <b/>
        <sz val="12"/>
        <color theme="1"/>
        <rFont val="Aptos Narrow"/>
        <scheme val="minor"/>
      </rPr>
      <t xml:space="preserve">kw/h EDF </t>
    </r>
  </si>
  <si>
    <r>
      <t xml:space="preserve">Prix Essence. </t>
    </r>
    <r>
      <rPr>
        <b/>
        <sz val="12"/>
        <color theme="1"/>
        <rFont val="Aptos Narrow"/>
        <scheme val="minor"/>
      </rPr>
      <t>E10</t>
    </r>
  </si>
  <si>
    <r>
      <t xml:space="preserve">Coût pour </t>
    </r>
    <r>
      <rPr>
        <b/>
        <sz val="12"/>
        <color theme="1"/>
        <rFont val="Aptos Narrow"/>
        <scheme val="minor"/>
      </rPr>
      <t>1  A/R</t>
    </r>
    <r>
      <rPr>
        <sz val="12"/>
        <color theme="1"/>
        <rFont val="Aptos Narrow"/>
        <scheme val="minor"/>
      </rPr>
      <t xml:space="preserve"> (100km)</t>
    </r>
  </si>
  <si>
    <r>
      <t xml:space="preserve">Coût pour </t>
    </r>
    <r>
      <rPr>
        <b/>
        <sz val="12"/>
        <color theme="1"/>
        <rFont val="Aptos Narrow"/>
        <scheme val="minor"/>
      </rPr>
      <t>1</t>
    </r>
    <r>
      <rPr>
        <sz val="12"/>
        <color theme="1"/>
        <rFont val="Aptos Narrow"/>
        <scheme val="minor"/>
      </rPr>
      <t xml:space="preserve">  </t>
    </r>
    <r>
      <rPr>
        <b/>
        <sz val="12"/>
        <color theme="1"/>
        <rFont val="Aptos Narrow"/>
        <scheme val="minor"/>
      </rPr>
      <t>A/R</t>
    </r>
    <r>
      <rPr>
        <sz val="12"/>
        <color theme="1"/>
        <rFont val="Aptos Narrow"/>
        <scheme val="minor"/>
      </rPr>
      <t xml:space="preserve"> (100km)</t>
    </r>
  </si>
  <si>
    <r>
      <t xml:space="preserve">Coût pour </t>
    </r>
    <r>
      <rPr>
        <b/>
        <sz val="12"/>
        <color theme="1"/>
        <rFont val="Aptos Narrow"/>
        <scheme val="minor"/>
      </rPr>
      <t xml:space="preserve">1 an </t>
    </r>
  </si>
  <si>
    <r>
      <t xml:space="preserve">Coût pour </t>
    </r>
    <r>
      <rPr>
        <b/>
        <sz val="12"/>
        <color theme="1"/>
        <rFont val="Aptos Narrow"/>
        <scheme val="minor"/>
      </rPr>
      <t xml:space="preserve">5 ans </t>
    </r>
  </si>
  <si>
    <r>
      <t xml:space="preserve">Coût pour </t>
    </r>
    <r>
      <rPr>
        <b/>
        <sz val="12"/>
        <color theme="1"/>
        <rFont val="Aptos Narrow"/>
        <scheme val="minor"/>
      </rPr>
      <t>1 an</t>
    </r>
  </si>
  <si>
    <r>
      <t xml:space="preserve">Coût pour </t>
    </r>
    <r>
      <rPr>
        <b/>
        <sz val="12"/>
        <color theme="1"/>
        <rFont val="Aptos Narrow"/>
        <scheme val="minor"/>
      </rPr>
      <t>5 ans</t>
    </r>
  </si>
  <si>
    <r>
      <t xml:space="preserve">Economie pour </t>
    </r>
    <r>
      <rPr>
        <b/>
        <sz val="12"/>
        <color theme="1"/>
        <rFont val="Aptos Narrow"/>
        <scheme val="minor"/>
      </rPr>
      <t xml:space="preserve">1 A/R  </t>
    </r>
    <r>
      <rPr>
        <sz val="12"/>
        <color theme="1"/>
        <rFont val="Aptos Narrow"/>
        <family val="2"/>
        <scheme val="minor"/>
      </rPr>
      <t>(100km)</t>
    </r>
  </si>
  <si>
    <t>EC3</t>
  </si>
  <si>
    <t xml:space="preserve">Coût entretien Essence </t>
  </si>
  <si>
    <r>
      <t xml:space="preserve">Coût pour </t>
    </r>
    <r>
      <rPr>
        <b/>
        <sz val="12"/>
        <color theme="1"/>
        <rFont val="Aptos Narrow"/>
        <scheme val="minor"/>
      </rPr>
      <t>1 mois</t>
    </r>
    <r>
      <rPr>
        <sz val="12"/>
        <color theme="1"/>
        <rFont val="Aptos Narrow"/>
        <scheme val="minor"/>
      </rPr>
      <t xml:space="preserve"> (12 A/R)</t>
    </r>
  </si>
  <si>
    <r>
      <t xml:space="preserve">Coût pour </t>
    </r>
    <r>
      <rPr>
        <b/>
        <sz val="12"/>
        <color theme="1"/>
        <rFont val="Aptos Narrow"/>
        <scheme val="minor"/>
      </rPr>
      <t xml:space="preserve">1 mois </t>
    </r>
    <r>
      <rPr>
        <sz val="12"/>
        <color theme="1"/>
        <rFont val="Aptos Narrow"/>
        <scheme val="minor"/>
      </rPr>
      <t>(12 A/R)</t>
    </r>
  </si>
  <si>
    <r>
      <t xml:space="preserve">Economie pour </t>
    </r>
    <r>
      <rPr>
        <b/>
        <sz val="12"/>
        <color theme="1"/>
        <rFont val="Aptos Narrow"/>
        <scheme val="minor"/>
      </rPr>
      <t>1200 km</t>
    </r>
    <r>
      <rPr>
        <sz val="12"/>
        <color theme="1"/>
        <rFont val="Aptos Narrow"/>
        <family val="2"/>
        <scheme val="minor"/>
      </rPr>
      <t xml:space="preserve"> (1 mois)</t>
    </r>
  </si>
  <si>
    <r>
      <t xml:space="preserve">Economie pour </t>
    </r>
    <r>
      <rPr>
        <b/>
        <sz val="12"/>
        <color theme="1"/>
        <rFont val="Aptos Narrow"/>
        <scheme val="minor"/>
      </rPr>
      <t>14400</t>
    </r>
    <r>
      <rPr>
        <sz val="12"/>
        <color theme="1"/>
        <rFont val="Aptos Narrow"/>
        <family val="2"/>
        <scheme val="minor"/>
      </rPr>
      <t xml:space="preserve"> km (1 an)</t>
    </r>
  </si>
  <si>
    <r>
      <t xml:space="preserve">Economie pour </t>
    </r>
    <r>
      <rPr>
        <b/>
        <sz val="12"/>
        <color theme="1"/>
        <rFont val="Aptos Narrow"/>
        <scheme val="minor"/>
      </rPr>
      <t xml:space="preserve">72000  </t>
    </r>
    <r>
      <rPr>
        <sz val="12"/>
        <color theme="1"/>
        <rFont val="Aptos Narrow"/>
        <family val="2"/>
        <scheme val="minor"/>
      </rPr>
      <t>km (5 ans)</t>
    </r>
  </si>
  <si>
    <t>Coût achat (Electrique - Thermique)</t>
  </si>
  <si>
    <t>TOTAL ECONOMIES</t>
  </si>
  <si>
    <t>R5 R40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</si>
</sst>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0.0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" xfId="0" applyBorder="1" applyAlignment="1">
      <alignment horizontal="right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3" borderId="16" xfId="0" applyFill="1" applyBorder="1" applyAlignment="1">
      <alignment horizontal="center"/>
    </xf>
    <xf numFmtId="0" fontId="0" fillId="0" borderId="5" xfId="0" applyBorder="1" applyAlignment="1">
      <alignment horizontal="right"/>
    </xf>
    <xf numFmtId="2" fontId="0" fillId="2" borderId="5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11" xfId="0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 applyAlignment="1">
      <alignment horizontal="left"/>
    </xf>
    <xf numFmtId="0" fontId="3" fillId="8" borderId="25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0" fontId="0" fillId="6" borderId="5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left"/>
    </xf>
    <xf numFmtId="0" fontId="4" fillId="8" borderId="24" xfId="0" applyFont="1" applyFill="1" applyBorder="1" applyAlignment="1">
      <alignment horizontal="left"/>
    </xf>
    <xf numFmtId="164" fontId="0" fillId="5" borderId="27" xfId="1" applyNumberFormat="1" applyFont="1" applyFill="1" applyBorder="1" applyAlignment="1">
      <alignment horizontal="center"/>
    </xf>
    <xf numFmtId="164" fontId="0" fillId="5" borderId="28" xfId="1" applyNumberFormat="1" applyFont="1" applyFill="1" applyBorder="1" applyAlignment="1">
      <alignment horizontal="center"/>
    </xf>
    <xf numFmtId="164" fontId="0" fillId="5" borderId="29" xfId="1" applyNumberFormat="1" applyFont="1" applyFill="1" applyBorder="1" applyAlignment="1">
      <alignment horizontal="center"/>
    </xf>
    <xf numFmtId="0" fontId="0" fillId="6" borderId="15" xfId="1" applyNumberFormat="1" applyFont="1" applyFill="1" applyBorder="1" applyAlignment="1">
      <alignment horizontal="center"/>
    </xf>
    <xf numFmtId="0" fontId="0" fillId="6" borderId="16" xfId="1" applyNumberFormat="1" applyFont="1" applyFill="1" applyBorder="1" applyAlignment="1">
      <alignment horizontal="center"/>
    </xf>
    <xf numFmtId="0" fontId="0" fillId="8" borderId="30" xfId="0" applyFill="1" applyBorder="1" applyAlignment="1">
      <alignment horizontal="left"/>
    </xf>
    <xf numFmtId="1" fontId="0" fillId="7" borderId="27" xfId="0" applyNumberFormat="1" applyFill="1" applyBorder="1" applyAlignment="1">
      <alignment horizontal="center"/>
    </xf>
    <xf numFmtId="164" fontId="0" fillId="7" borderId="28" xfId="0" applyNumberFormat="1" applyFill="1" applyBorder="1" applyAlignment="1">
      <alignment horizontal="center"/>
    </xf>
    <xf numFmtId="164" fontId="0" fillId="7" borderId="29" xfId="0" applyNumberFormat="1" applyFill="1" applyBorder="1" applyAlignment="1">
      <alignment horizontal="center"/>
    </xf>
    <xf numFmtId="164" fontId="0" fillId="0" borderId="0" xfId="0" applyNumberFormat="1"/>
    <xf numFmtId="0" fontId="0" fillId="8" borderId="31" xfId="0" applyFill="1" applyBorder="1" applyAlignment="1">
      <alignment horizontal="left"/>
    </xf>
    <xf numFmtId="164" fontId="0" fillId="0" borderId="31" xfId="0" applyNumberFormat="1" applyBorder="1"/>
    <xf numFmtId="0" fontId="0" fillId="0" borderId="31" xfId="0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0</xdr:row>
      <xdr:rowOff>76200</xdr:rowOff>
    </xdr:from>
    <xdr:to>
      <xdr:col>7</xdr:col>
      <xdr:colOff>1460500</xdr:colOff>
      <xdr:row>5</xdr:row>
      <xdr:rowOff>177800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611BBF-BA98-9442-BF64-D0FE93B38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2100" y="76200"/>
          <a:ext cx="1333500" cy="1155700"/>
        </a:xfrm>
        <a:prstGeom prst="rect">
          <a:avLst/>
        </a:prstGeom>
      </xdr:spPr>
    </xdr:pic>
    <xdr:clientData/>
  </xdr:twoCellAnchor>
  <xdr:twoCellAnchor editAs="oneCell">
    <xdr:from>
      <xdr:col>7</xdr:col>
      <xdr:colOff>245532</xdr:colOff>
      <xdr:row>8</xdr:row>
      <xdr:rowOff>164187</xdr:rowOff>
    </xdr:from>
    <xdr:to>
      <xdr:col>8</xdr:col>
      <xdr:colOff>351366</xdr:colOff>
      <xdr:row>15</xdr:row>
      <xdr:rowOff>72881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CA3842-95D8-B242-9EC3-D25AD161C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0632" y="1840587"/>
          <a:ext cx="1617134" cy="1381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0</xdr:row>
      <xdr:rowOff>76200</xdr:rowOff>
    </xdr:from>
    <xdr:to>
      <xdr:col>7</xdr:col>
      <xdr:colOff>1460500</xdr:colOff>
      <xdr:row>5</xdr:row>
      <xdr:rowOff>177800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50768E-B7A2-CD1F-893B-4EBA2E6AC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6267" y="76200"/>
          <a:ext cx="1333500" cy="1168400"/>
        </a:xfrm>
        <a:prstGeom prst="rect">
          <a:avLst/>
        </a:prstGeom>
      </xdr:spPr>
    </xdr:pic>
    <xdr:clientData/>
  </xdr:twoCellAnchor>
  <xdr:twoCellAnchor editAs="oneCell">
    <xdr:from>
      <xdr:col>7</xdr:col>
      <xdr:colOff>245532</xdr:colOff>
      <xdr:row>8</xdr:row>
      <xdr:rowOff>164187</xdr:rowOff>
    </xdr:from>
    <xdr:to>
      <xdr:col>8</xdr:col>
      <xdr:colOff>351366</xdr:colOff>
      <xdr:row>15</xdr:row>
      <xdr:rowOff>72881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5F13DAF-FF58-78CB-4D4B-A8FEE7A7D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799" y="2213120"/>
          <a:ext cx="1621368" cy="1398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809663</xdr:colOff>
      <xdr:row>7</xdr:row>
      <xdr:rowOff>39319</xdr:rowOff>
    </xdr:from>
    <xdr:to>
      <xdr:col>0</xdr:col>
      <xdr:colOff>1156801</xdr:colOff>
      <xdr:row>7</xdr:row>
      <xdr:rowOff>392439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63" y="1496872"/>
          <a:ext cx="347138" cy="35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C960-AED9-8B46-BAA8-DAD7D8BA9FC7}">
  <dimension ref="A1:G26"/>
  <sheetViews>
    <sheetView zoomScale="133" workbookViewId="0">
      <selection activeCell="D10" sqref="D10"/>
    </sheetView>
  </sheetViews>
  <sheetFormatPr baseColWidth="10" defaultRowHeight="16" x14ac:dyDescent="0.2"/>
  <cols>
    <col min="1" max="1" width="32.33203125" customWidth="1"/>
    <col min="2" max="2" width="12.5" customWidth="1"/>
    <col min="3" max="3" width="12.6640625" customWidth="1"/>
    <col min="4" max="4" width="12.33203125" customWidth="1"/>
    <col min="5" max="5" width="15.33203125" customWidth="1"/>
    <col min="6" max="6" width="3.6640625" customWidth="1"/>
    <col min="7" max="7" width="13.33203125" customWidth="1"/>
    <col min="8" max="8" width="19.83203125" customWidth="1"/>
    <col min="9" max="9" width="15" customWidth="1"/>
  </cols>
  <sheetData>
    <row r="1" spans="1:7" ht="17" thickBot="1" x14ac:dyDescent="0.25">
      <c r="A1" s="42" t="s">
        <v>20</v>
      </c>
      <c r="B1" s="39" t="s">
        <v>0</v>
      </c>
      <c r="C1" s="37" t="s">
        <v>48</v>
      </c>
      <c r="D1" s="37" t="s">
        <v>39</v>
      </c>
      <c r="E1" s="38" t="s">
        <v>1</v>
      </c>
      <c r="G1" s="31" t="s">
        <v>28</v>
      </c>
    </row>
    <row r="2" spans="1:7" ht="17" thickBot="1" x14ac:dyDescent="0.25">
      <c r="A2" s="43" t="s">
        <v>22</v>
      </c>
      <c r="B2" s="40">
        <v>41000</v>
      </c>
      <c r="C2" s="35">
        <v>26000</v>
      </c>
      <c r="D2" s="35">
        <v>21300</v>
      </c>
      <c r="E2" s="36">
        <v>39000</v>
      </c>
      <c r="G2" s="32">
        <v>0.19</v>
      </c>
    </row>
    <row r="3" spans="1:7" x14ac:dyDescent="0.2">
      <c r="A3" s="44" t="s">
        <v>26</v>
      </c>
      <c r="B3" s="41">
        <v>17.5</v>
      </c>
      <c r="C3" s="27">
        <v>14.6</v>
      </c>
      <c r="D3" s="27">
        <v>16</v>
      </c>
      <c r="E3" s="34">
        <v>13.6</v>
      </c>
    </row>
    <row r="4" spans="1:7" ht="17" thickBot="1" x14ac:dyDescent="0.25">
      <c r="A4" s="44" t="s">
        <v>30</v>
      </c>
      <c r="B4" s="48">
        <f>G2</f>
        <v>0.19</v>
      </c>
      <c r="C4" s="49">
        <f>G2</f>
        <v>0.19</v>
      </c>
      <c r="D4" s="49">
        <f>G2</f>
        <v>0.19</v>
      </c>
      <c r="E4" s="50">
        <f>G2</f>
        <v>0.19</v>
      </c>
    </row>
    <row r="5" spans="1:7" x14ac:dyDescent="0.2">
      <c r="A5" s="53" t="s">
        <v>33</v>
      </c>
      <c r="B5" s="54">
        <f>B4*B3</f>
        <v>3.3250000000000002</v>
      </c>
      <c r="C5" s="54">
        <f t="shared" ref="C5:E5" si="0">C4*C3</f>
        <v>2.774</v>
      </c>
      <c r="D5" s="54">
        <f t="shared" si="0"/>
        <v>3.04</v>
      </c>
      <c r="E5" s="54">
        <f t="shared" si="0"/>
        <v>2.5840000000000001</v>
      </c>
    </row>
    <row r="6" spans="1:7" x14ac:dyDescent="0.2">
      <c r="A6" s="53" t="s">
        <v>41</v>
      </c>
      <c r="B6" s="55">
        <f>B5*12</f>
        <v>39.900000000000006</v>
      </c>
      <c r="C6" s="55">
        <f t="shared" ref="C6:E7" si="1">C5*12</f>
        <v>33.287999999999997</v>
      </c>
      <c r="D6" s="55">
        <f t="shared" si="1"/>
        <v>36.480000000000004</v>
      </c>
      <c r="E6" s="55">
        <f t="shared" si="1"/>
        <v>31.008000000000003</v>
      </c>
    </row>
    <row r="7" spans="1:7" x14ac:dyDescent="0.2">
      <c r="A7" s="53" t="s">
        <v>34</v>
      </c>
      <c r="B7" s="55">
        <f>B6*12</f>
        <v>478.80000000000007</v>
      </c>
      <c r="C7" s="55">
        <f t="shared" si="1"/>
        <v>399.45599999999996</v>
      </c>
      <c r="D7" s="55">
        <f t="shared" si="1"/>
        <v>437.76000000000005</v>
      </c>
      <c r="E7" s="55">
        <f t="shared" si="1"/>
        <v>372.096</v>
      </c>
    </row>
    <row r="8" spans="1:7" ht="17" thickBot="1" x14ac:dyDescent="0.25">
      <c r="A8" s="53" t="s">
        <v>35</v>
      </c>
      <c r="B8" s="56">
        <f>B7*5</f>
        <v>2394.0000000000005</v>
      </c>
      <c r="C8" s="56">
        <f t="shared" ref="C8:E8" si="2">C7*5</f>
        <v>1997.2799999999997</v>
      </c>
      <c r="D8" s="56">
        <f t="shared" si="2"/>
        <v>2188.8000000000002</v>
      </c>
      <c r="E8" s="56">
        <f t="shared" si="2"/>
        <v>1860.48</v>
      </c>
    </row>
    <row r="9" spans="1:7" ht="17" thickBot="1" x14ac:dyDescent="0.25">
      <c r="A9" s="29"/>
      <c r="B9" s="28"/>
      <c r="C9" s="28"/>
      <c r="D9" s="28"/>
      <c r="E9" s="28"/>
    </row>
    <row r="10" spans="1:7" ht="17" thickBot="1" x14ac:dyDescent="0.25">
      <c r="A10" s="42" t="s">
        <v>21</v>
      </c>
      <c r="B10" s="39" t="s">
        <v>24</v>
      </c>
      <c r="C10" s="37" t="s">
        <v>18</v>
      </c>
      <c r="D10" s="37" t="s">
        <v>17</v>
      </c>
      <c r="E10" s="38" t="s">
        <v>19</v>
      </c>
      <c r="G10" s="31" t="s">
        <v>29</v>
      </c>
    </row>
    <row r="11" spans="1:7" ht="17" thickBot="1" x14ac:dyDescent="0.25">
      <c r="A11" s="43" t="s">
        <v>23</v>
      </c>
      <c r="B11" s="46">
        <v>36200</v>
      </c>
      <c r="C11" s="45">
        <v>21500</v>
      </c>
      <c r="D11" s="45">
        <v>15240</v>
      </c>
      <c r="E11" s="45">
        <v>47500</v>
      </c>
      <c r="G11" s="33">
        <v>1.6879999999999999</v>
      </c>
    </row>
    <row r="12" spans="1:7" x14ac:dyDescent="0.2">
      <c r="A12" s="44" t="s">
        <v>27</v>
      </c>
      <c r="B12" s="47">
        <v>6.5</v>
      </c>
      <c r="C12" s="26">
        <v>6.5</v>
      </c>
      <c r="D12" s="26">
        <v>5.5</v>
      </c>
      <c r="E12" s="26">
        <v>8</v>
      </c>
    </row>
    <row r="13" spans="1:7" ht="17" thickBot="1" x14ac:dyDescent="0.25">
      <c r="A13" s="44" t="s">
        <v>31</v>
      </c>
      <c r="B13" s="57">
        <f>G11</f>
        <v>1.6879999999999999</v>
      </c>
      <c r="C13" s="58">
        <f>G11</f>
        <v>1.6879999999999999</v>
      </c>
      <c r="D13" s="58">
        <f>G11</f>
        <v>1.6879999999999999</v>
      </c>
      <c r="E13" s="58">
        <f>G11</f>
        <v>1.6879999999999999</v>
      </c>
    </row>
    <row r="14" spans="1:7" x14ac:dyDescent="0.2">
      <c r="A14" s="53" t="s">
        <v>32</v>
      </c>
      <c r="B14" s="54">
        <f t="shared" ref="B14:E14" si="3">B13*B12</f>
        <v>10.972</v>
      </c>
      <c r="C14" s="54">
        <f t="shared" si="3"/>
        <v>10.972</v>
      </c>
      <c r="D14" s="54">
        <f t="shared" si="3"/>
        <v>9.2839999999999989</v>
      </c>
      <c r="E14" s="54">
        <f t="shared" si="3"/>
        <v>13.504</v>
      </c>
    </row>
    <row r="15" spans="1:7" x14ac:dyDescent="0.2">
      <c r="A15" s="53" t="s">
        <v>42</v>
      </c>
      <c r="B15" s="55">
        <f t="shared" ref="B15:E16" si="4">B14*12</f>
        <v>131.66399999999999</v>
      </c>
      <c r="C15" s="55">
        <f t="shared" si="4"/>
        <v>131.66399999999999</v>
      </c>
      <c r="D15" s="55">
        <f t="shared" si="4"/>
        <v>111.40799999999999</v>
      </c>
      <c r="E15" s="55">
        <f t="shared" si="4"/>
        <v>162.048</v>
      </c>
    </row>
    <row r="16" spans="1:7" x14ac:dyDescent="0.2">
      <c r="A16" s="53" t="s">
        <v>36</v>
      </c>
      <c r="B16" s="55">
        <f t="shared" si="4"/>
        <v>1579.9679999999998</v>
      </c>
      <c r="C16" s="55">
        <f t="shared" si="4"/>
        <v>1579.9679999999998</v>
      </c>
      <c r="D16" s="55">
        <f t="shared" si="4"/>
        <v>1336.8959999999997</v>
      </c>
      <c r="E16" s="55">
        <f t="shared" si="4"/>
        <v>1944.576</v>
      </c>
    </row>
    <row r="17" spans="1:5" ht="17" thickBot="1" x14ac:dyDescent="0.25">
      <c r="A17" s="53" t="s">
        <v>37</v>
      </c>
      <c r="B17" s="56">
        <f t="shared" ref="B17:E17" si="5">B16*5</f>
        <v>7899.8399999999992</v>
      </c>
      <c r="C17" s="56">
        <f t="shared" si="5"/>
        <v>7899.8399999999992</v>
      </c>
      <c r="D17" s="56">
        <f t="shared" si="5"/>
        <v>6684.4799999999987</v>
      </c>
      <c r="E17" s="56">
        <f t="shared" si="5"/>
        <v>9722.880000000001</v>
      </c>
    </row>
    <row r="18" spans="1:5" ht="17" thickBot="1" x14ac:dyDescent="0.25">
      <c r="A18" s="29"/>
      <c r="B18" s="28"/>
      <c r="C18" s="28"/>
      <c r="D18" s="28"/>
      <c r="E18" s="28"/>
    </row>
    <row r="19" spans="1:5" x14ac:dyDescent="0.2">
      <c r="A19" s="59" t="s">
        <v>38</v>
      </c>
      <c r="B19" s="60">
        <f>B14-B5</f>
        <v>7.6469999999999994</v>
      </c>
      <c r="C19" s="60">
        <f t="shared" ref="C19:E22" si="6">C14-C5</f>
        <v>8.1980000000000004</v>
      </c>
      <c r="D19" s="60">
        <f t="shared" si="6"/>
        <v>6.2439999999999989</v>
      </c>
      <c r="E19" s="60">
        <f t="shared" si="6"/>
        <v>10.92</v>
      </c>
    </row>
    <row r="20" spans="1:5" x14ac:dyDescent="0.2">
      <c r="A20" s="59" t="s">
        <v>43</v>
      </c>
      <c r="B20" s="61">
        <f>B15-B6</f>
        <v>91.763999999999982</v>
      </c>
      <c r="C20" s="61">
        <f t="shared" si="6"/>
        <v>98.375999999999991</v>
      </c>
      <c r="D20" s="61">
        <f t="shared" si="6"/>
        <v>74.927999999999983</v>
      </c>
      <c r="E20" s="61">
        <f t="shared" si="6"/>
        <v>131.04</v>
      </c>
    </row>
    <row r="21" spans="1:5" x14ac:dyDescent="0.2">
      <c r="A21" s="59" t="s">
        <v>44</v>
      </c>
      <c r="B21" s="61">
        <f>B16-B7</f>
        <v>1101.1679999999997</v>
      </c>
      <c r="C21" s="61">
        <f t="shared" si="6"/>
        <v>1180.5119999999999</v>
      </c>
      <c r="D21" s="61">
        <f t="shared" si="6"/>
        <v>899.13599999999974</v>
      </c>
      <c r="E21" s="61">
        <f t="shared" si="6"/>
        <v>1572.48</v>
      </c>
    </row>
    <row r="22" spans="1:5" ht="17" thickBot="1" x14ac:dyDescent="0.25">
      <c r="A22" s="59" t="s">
        <v>45</v>
      </c>
      <c r="B22" s="62">
        <f>B17-B8</f>
        <v>5505.8399999999983</v>
      </c>
      <c r="C22" s="62">
        <f t="shared" si="6"/>
        <v>5902.5599999999995</v>
      </c>
      <c r="D22" s="62">
        <f t="shared" si="6"/>
        <v>4495.6799999999985</v>
      </c>
      <c r="E22" s="62">
        <f t="shared" si="6"/>
        <v>7862.4000000000015</v>
      </c>
    </row>
    <row r="23" spans="1:5" x14ac:dyDescent="0.2">
      <c r="A23" s="52" t="s">
        <v>46</v>
      </c>
      <c r="B23" s="51">
        <f>B2-B11</f>
        <v>4800</v>
      </c>
      <c r="C23" s="51">
        <f>C2-C11</f>
        <v>4500</v>
      </c>
      <c r="D23" s="51">
        <f>D2-D11</f>
        <v>6060</v>
      </c>
      <c r="E23" s="51">
        <f>E11-E2</f>
        <v>8500</v>
      </c>
    </row>
    <row r="24" spans="1:5" x14ac:dyDescent="0.2">
      <c r="A24" s="30" t="s">
        <v>40</v>
      </c>
      <c r="B24">
        <v>2000</v>
      </c>
      <c r="C24">
        <v>2000</v>
      </c>
      <c r="D24">
        <v>2000</v>
      </c>
      <c r="E24">
        <v>2000</v>
      </c>
    </row>
    <row r="25" spans="1:5" x14ac:dyDescent="0.2">
      <c r="A25" s="30" t="s">
        <v>47</v>
      </c>
      <c r="B25" s="63">
        <f>B22-B23+B24</f>
        <v>2705.8399999999983</v>
      </c>
      <c r="C25" s="63">
        <f t="shared" ref="C25:D25" si="7">C22-C23+C24</f>
        <v>3402.5599999999995</v>
      </c>
      <c r="D25" s="63">
        <f t="shared" si="7"/>
        <v>435.67999999999847</v>
      </c>
      <c r="E25" s="63">
        <f>E22+E23+E24</f>
        <v>18362.400000000001</v>
      </c>
    </row>
    <row r="26" spans="1:5" x14ac:dyDescent="0.2">
      <c r="A26" t="s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B2AC-9FB0-CD45-A41D-56140A867F6C}">
  <dimension ref="A1:G26"/>
  <sheetViews>
    <sheetView tabSelected="1" zoomScale="133" workbookViewId="0">
      <selection sqref="A1:E26"/>
    </sheetView>
  </sheetViews>
  <sheetFormatPr baseColWidth="10" defaultRowHeight="16" x14ac:dyDescent="0.2"/>
  <cols>
    <col min="1" max="1" width="32.33203125" customWidth="1"/>
    <col min="2" max="2" width="12.5" customWidth="1"/>
    <col min="3" max="3" width="12.6640625" customWidth="1"/>
    <col min="4" max="4" width="12.33203125" customWidth="1"/>
    <col min="5" max="5" width="15.33203125" customWidth="1"/>
    <col min="6" max="6" width="3.6640625" customWidth="1"/>
    <col min="7" max="7" width="13.33203125" customWidth="1"/>
    <col min="8" max="8" width="19.83203125" customWidth="1"/>
    <col min="9" max="9" width="15" customWidth="1"/>
  </cols>
  <sheetData>
    <row r="1" spans="1:7" ht="17" thickBot="1" x14ac:dyDescent="0.25">
      <c r="A1" s="42" t="s">
        <v>20</v>
      </c>
      <c r="B1" s="39" t="s">
        <v>0</v>
      </c>
      <c r="C1" s="37" t="s">
        <v>48</v>
      </c>
      <c r="D1" s="37" t="s">
        <v>39</v>
      </c>
      <c r="E1" s="38" t="s">
        <v>1</v>
      </c>
      <c r="G1" s="31" t="s">
        <v>28</v>
      </c>
    </row>
    <row r="2" spans="1:7" ht="17" thickBot="1" x14ac:dyDescent="0.25">
      <c r="A2" s="43" t="s">
        <v>22</v>
      </c>
      <c r="B2" s="40">
        <v>41000</v>
      </c>
      <c r="C2" s="35">
        <v>26000</v>
      </c>
      <c r="D2" s="35">
        <v>21300</v>
      </c>
      <c r="E2" s="36">
        <v>39000</v>
      </c>
      <c r="G2" s="32">
        <v>0.19</v>
      </c>
    </row>
    <row r="3" spans="1:7" x14ac:dyDescent="0.2">
      <c r="A3" s="44" t="s">
        <v>26</v>
      </c>
      <c r="B3" s="41">
        <v>17.5</v>
      </c>
      <c r="C3" s="27">
        <v>14.6</v>
      </c>
      <c r="D3" s="27">
        <v>16</v>
      </c>
      <c r="E3" s="34">
        <v>13.6</v>
      </c>
    </row>
    <row r="4" spans="1:7" ht="17" thickBot="1" x14ac:dyDescent="0.25">
      <c r="A4" s="44" t="s">
        <v>30</v>
      </c>
      <c r="B4" s="48">
        <f>G2</f>
        <v>0.19</v>
      </c>
      <c r="C4" s="49">
        <f>G2</f>
        <v>0.19</v>
      </c>
      <c r="D4" s="49">
        <f>G2</f>
        <v>0.19</v>
      </c>
      <c r="E4" s="50">
        <f>G2</f>
        <v>0.19</v>
      </c>
    </row>
    <row r="5" spans="1:7" x14ac:dyDescent="0.2">
      <c r="A5" s="53" t="s">
        <v>33</v>
      </c>
      <c r="B5" s="54"/>
      <c r="C5" s="54"/>
      <c r="D5" s="54"/>
      <c r="E5" s="54"/>
    </row>
    <row r="6" spans="1:7" x14ac:dyDescent="0.2">
      <c r="A6" s="53" t="s">
        <v>41</v>
      </c>
      <c r="B6" s="55"/>
      <c r="C6" s="55"/>
      <c r="D6" s="55"/>
      <c r="E6" s="55"/>
    </row>
    <row r="7" spans="1:7" x14ac:dyDescent="0.2">
      <c r="A7" s="53" t="s">
        <v>34</v>
      </c>
      <c r="B7" s="55"/>
      <c r="C7" s="55"/>
      <c r="D7" s="55"/>
      <c r="E7" s="55"/>
    </row>
    <row r="8" spans="1:7" ht="17" thickBot="1" x14ac:dyDescent="0.25">
      <c r="A8" s="53" t="s">
        <v>35</v>
      </c>
      <c r="B8" s="56"/>
      <c r="C8" s="56"/>
      <c r="D8" s="56"/>
      <c r="E8" s="56"/>
    </row>
    <row r="9" spans="1:7" ht="17" thickBot="1" x14ac:dyDescent="0.25">
      <c r="A9" s="29"/>
      <c r="B9" s="28"/>
      <c r="C9" s="28"/>
      <c r="D9" s="28"/>
      <c r="E9" s="28"/>
    </row>
    <row r="10" spans="1:7" ht="17" thickBot="1" x14ac:dyDescent="0.25">
      <c r="A10" s="42" t="s">
        <v>21</v>
      </c>
      <c r="B10" s="39" t="s">
        <v>24</v>
      </c>
      <c r="C10" s="37" t="s">
        <v>18</v>
      </c>
      <c r="D10" s="37" t="s">
        <v>17</v>
      </c>
      <c r="E10" s="38" t="s">
        <v>19</v>
      </c>
      <c r="G10" s="31" t="s">
        <v>29</v>
      </c>
    </row>
    <row r="11" spans="1:7" ht="17" thickBot="1" x14ac:dyDescent="0.25">
      <c r="A11" s="43" t="s">
        <v>23</v>
      </c>
      <c r="B11" s="46">
        <v>36200</v>
      </c>
      <c r="C11" s="45">
        <v>21500</v>
      </c>
      <c r="D11" s="45">
        <v>15240</v>
      </c>
      <c r="E11" s="45">
        <v>47500</v>
      </c>
      <c r="G11" s="33">
        <v>1.6879999999999999</v>
      </c>
    </row>
    <row r="12" spans="1:7" x14ac:dyDescent="0.2">
      <c r="A12" s="44" t="s">
        <v>27</v>
      </c>
      <c r="B12" s="47">
        <v>6.5</v>
      </c>
      <c r="C12" s="26">
        <v>6.5</v>
      </c>
      <c r="D12" s="26">
        <v>5.5</v>
      </c>
      <c r="E12" s="26">
        <v>8</v>
      </c>
    </row>
    <row r="13" spans="1:7" ht="17" thickBot="1" x14ac:dyDescent="0.25">
      <c r="A13" s="44" t="s">
        <v>31</v>
      </c>
      <c r="B13" s="57">
        <f>G11</f>
        <v>1.6879999999999999</v>
      </c>
      <c r="C13" s="58">
        <f>G11</f>
        <v>1.6879999999999999</v>
      </c>
      <c r="D13" s="58">
        <f>G11</f>
        <v>1.6879999999999999</v>
      </c>
      <c r="E13" s="58">
        <f>G11</f>
        <v>1.6879999999999999</v>
      </c>
    </row>
    <row r="14" spans="1:7" x14ac:dyDescent="0.2">
      <c r="A14" s="53" t="s">
        <v>32</v>
      </c>
      <c r="B14" s="54"/>
      <c r="C14" s="54"/>
      <c r="D14" s="54"/>
      <c r="E14" s="54"/>
    </row>
    <row r="15" spans="1:7" x14ac:dyDescent="0.2">
      <c r="A15" s="53" t="s">
        <v>42</v>
      </c>
      <c r="B15" s="55"/>
      <c r="C15" s="55"/>
      <c r="D15" s="55"/>
      <c r="E15" s="55"/>
    </row>
    <row r="16" spans="1:7" x14ac:dyDescent="0.2">
      <c r="A16" s="53" t="s">
        <v>36</v>
      </c>
      <c r="B16" s="55"/>
      <c r="C16" s="55"/>
      <c r="D16" s="55"/>
      <c r="E16" s="55"/>
    </row>
    <row r="17" spans="1:5" ht="17" thickBot="1" x14ac:dyDescent="0.25">
      <c r="A17" s="53" t="s">
        <v>37</v>
      </c>
      <c r="B17" s="56"/>
      <c r="C17" s="56"/>
      <c r="D17" s="56"/>
      <c r="E17" s="56"/>
    </row>
    <row r="18" spans="1:5" ht="17" thickBot="1" x14ac:dyDescent="0.25">
      <c r="A18" s="29"/>
      <c r="B18" s="28"/>
      <c r="C18" s="28"/>
      <c r="D18" s="28"/>
      <c r="E18" s="28"/>
    </row>
    <row r="19" spans="1:5" x14ac:dyDescent="0.2">
      <c r="A19" s="59" t="s">
        <v>38</v>
      </c>
      <c r="B19" s="60"/>
      <c r="C19" s="60"/>
      <c r="D19" s="60"/>
      <c r="E19" s="60"/>
    </row>
    <row r="20" spans="1:5" x14ac:dyDescent="0.2">
      <c r="A20" s="59" t="s">
        <v>43</v>
      </c>
      <c r="B20" s="61"/>
      <c r="C20" s="61"/>
      <c r="D20" s="61"/>
      <c r="E20" s="61"/>
    </row>
    <row r="21" spans="1:5" x14ac:dyDescent="0.2">
      <c r="A21" s="59" t="s">
        <v>44</v>
      </c>
      <c r="B21" s="61"/>
      <c r="C21" s="61"/>
      <c r="D21" s="61"/>
      <c r="E21" s="61"/>
    </row>
    <row r="22" spans="1:5" ht="17" thickBot="1" x14ac:dyDescent="0.25">
      <c r="A22" s="59" t="s">
        <v>45</v>
      </c>
      <c r="B22" s="62"/>
      <c r="C22" s="62"/>
      <c r="D22" s="62"/>
      <c r="E22" s="62"/>
    </row>
    <row r="23" spans="1:5" x14ac:dyDescent="0.2">
      <c r="A23" s="52" t="s">
        <v>46</v>
      </c>
      <c r="B23" s="51"/>
      <c r="C23" s="51"/>
      <c r="D23" s="51"/>
      <c r="E23" s="51"/>
    </row>
    <row r="24" spans="1:5" x14ac:dyDescent="0.2">
      <c r="A24" s="64" t="s">
        <v>40</v>
      </c>
      <c r="B24" s="66">
        <v>2000</v>
      </c>
      <c r="C24" s="66">
        <v>1800</v>
      </c>
      <c r="D24" s="66">
        <v>1500</v>
      </c>
      <c r="E24" s="66">
        <v>0</v>
      </c>
    </row>
    <row r="25" spans="1:5" x14ac:dyDescent="0.2">
      <c r="A25" s="64" t="s">
        <v>47</v>
      </c>
      <c r="B25" s="65"/>
      <c r="C25" s="65"/>
      <c r="D25" s="65"/>
      <c r="E25" s="65"/>
    </row>
    <row r="26" spans="1:5" x14ac:dyDescent="0.2">
      <c r="A26" s="66" t="s">
        <v>25</v>
      </c>
      <c r="B26" s="66"/>
      <c r="C26" s="66"/>
      <c r="D26" s="66"/>
      <c r="E26" s="6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E770-579D-2142-9568-1A64804F81D6}">
  <dimension ref="A1:D8"/>
  <sheetViews>
    <sheetView zoomScale="150" workbookViewId="0">
      <selection activeCell="A10" sqref="A10"/>
    </sheetView>
  </sheetViews>
  <sheetFormatPr baseColWidth="10" defaultRowHeight="16" x14ac:dyDescent="0.2"/>
  <cols>
    <col min="1" max="1" width="31.1640625" bestFit="1" customWidth="1"/>
    <col min="4" max="4" width="12.33203125" customWidth="1"/>
  </cols>
  <sheetData>
    <row r="1" spans="1:4" ht="17" thickBot="1" x14ac:dyDescent="0.25">
      <c r="A1" s="22" t="s">
        <v>12</v>
      </c>
      <c r="B1" s="1" t="s">
        <v>8</v>
      </c>
      <c r="C1" s="2" t="s">
        <v>5</v>
      </c>
      <c r="D1" s="3" t="s">
        <v>6</v>
      </c>
    </row>
    <row r="2" spans="1:4" x14ac:dyDescent="0.2">
      <c r="A2" s="23" t="s">
        <v>2</v>
      </c>
      <c r="B2" s="13" t="s">
        <v>4</v>
      </c>
      <c r="C2" s="14"/>
      <c r="D2" s="15"/>
    </row>
    <row r="3" spans="1:4" x14ac:dyDescent="0.2">
      <c r="A3" s="24" t="s">
        <v>3</v>
      </c>
      <c r="B3" s="4"/>
      <c r="C3" s="5"/>
      <c r="D3" s="16"/>
    </row>
    <row r="4" spans="1:4" ht="17" thickBot="1" x14ac:dyDescent="0.25">
      <c r="A4" s="25" t="s">
        <v>2</v>
      </c>
      <c r="B4" s="6"/>
      <c r="C4" s="10" t="s">
        <v>7</v>
      </c>
      <c r="D4" s="17" t="s">
        <v>7</v>
      </c>
    </row>
    <row r="5" spans="1:4" ht="17" thickBot="1" x14ac:dyDescent="0.25">
      <c r="A5" s="19" t="s">
        <v>10</v>
      </c>
      <c r="B5" s="21" t="s">
        <v>14</v>
      </c>
      <c r="C5" s="20"/>
      <c r="D5" s="18"/>
    </row>
    <row r="6" spans="1:4" x14ac:dyDescent="0.2">
      <c r="A6" s="11" t="s">
        <v>9</v>
      </c>
      <c r="B6" s="12" t="s">
        <v>15</v>
      </c>
    </row>
    <row r="7" spans="1:4" x14ac:dyDescent="0.2">
      <c r="A7" s="7" t="s">
        <v>11</v>
      </c>
      <c r="B7" s="8" t="s">
        <v>16</v>
      </c>
    </row>
    <row r="8" spans="1:4" ht="32" customHeight="1" x14ac:dyDescent="0.2">
      <c r="A8" s="7" t="s">
        <v>13</v>
      </c>
      <c r="B8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calculs (2)</vt:lpstr>
      <vt:lpstr>calculs</vt:lpstr>
      <vt:lpstr>ecran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klnr</dc:creator>
  <cp:lastModifiedBy>eric klnr</cp:lastModifiedBy>
  <dcterms:created xsi:type="dcterms:W3CDTF">2025-02-06T08:03:39Z</dcterms:created>
  <dcterms:modified xsi:type="dcterms:W3CDTF">2025-02-11T11:04:47Z</dcterms:modified>
</cp:coreProperties>
</file>